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 Diaz\Desktop\CONTABILIDAD\AUDITORIA FAETA 2024\"/>
    </mc:Choice>
  </mc:AlternateContent>
  <bookViews>
    <workbookView xWindow="0" yWindow="0" windowWidth="28800" windowHeight="9930"/>
  </bookViews>
  <sheets>
    <sheet name="conciliacion ing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B11" i="1"/>
  <c r="B10" i="1"/>
  <c r="C7" i="1"/>
  <c r="C6" i="1"/>
  <c r="C21" i="1" s="1"/>
  <c r="C23" i="1" l="1"/>
</calcChain>
</file>

<file path=xl/sharedStrings.xml><?xml version="1.0" encoding="utf-8"?>
<sst xmlns="http://schemas.openxmlformats.org/spreadsheetml/2006/main" count="24" uniqueCount="24">
  <si>
    <t>COLEGIO DE EDUCACIÓN PROFESIONAL TECNICA DEL ESTADO DE MICHOACAN</t>
  </si>
  <si>
    <t>Conciliación entre los Ingresos Presupuestarios y Contables</t>
  </si>
  <si>
    <t>ESTADOS FINANCIEROS - REPORTES CONTABLES - ESTADO DE ACTIVIDADES</t>
  </si>
  <si>
    <t>(Miles de pesos)</t>
  </si>
  <si>
    <t>Concepto</t>
  </si>
  <si>
    <t>1. Ingresos Presupuestarios</t>
  </si>
  <si>
    <t>PARTICIPACIONES, APORTACIONES, CONVENIOS, INCENTIVOS DERIVADOS DE LA COLABORACI?N FISCAL, FONDOS DISTINTOS DE APORTACIONES, TRANSFERENCIAS, ASIGNACIONES, SUBSIDIOS Y SUBVENCIONES, Y PENSIONES Y JUBILACIONES</t>
  </si>
  <si>
    <t>2. Más ingresos contables no presupuestarios</t>
  </si>
  <si>
    <t>Incremento por variación de inventarios</t>
  </si>
  <si>
    <t>Disminución del exceso de estimaciones por pérdida o deterioro u obsolescencia</t>
  </si>
  <si>
    <t>Ingresos por venta y bienes y servicios</t>
  </si>
  <si>
    <t>INGRESOS POR VENTA DE BIENES Y PRESTACION DE SERVICIOS</t>
  </si>
  <si>
    <t>Otros ingresos y beneficios varios</t>
  </si>
  <si>
    <t>OTROS INGRESOS Y BENEFICIOS</t>
  </si>
  <si>
    <t>Otros ingresos contables no presupuestarios</t>
  </si>
  <si>
    <t xml:space="preserve">                                                                                               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</si>
  <si>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</si>
  <si>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</si>
  <si>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</si>
  <si>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</si>
  <si>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</si>
  <si>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 xml:space="preserve">4. Ingresos Contables </t>
  </si>
  <si>
    <t>INGRESOS Y OTROS BENEFICIOS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</si>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</sst>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7"/>
      <color rgb="FF000000"/>
      <name val="Arial"/>
      <family val="2"/>
    </font>
    <font>
      <sz val="7"/>
      <color theme="1"/>
      <name val="Futura Medium"/>
    </font>
  </fonts>
  <fills count="3">
    <fill>
      <patternFill patternType="none"/>
    </fill>
    <fill>
      <patternFill patternType="gray125"/>
    </fill>
    <fill>
      <patternFill patternType="solid">
        <fgColor rgb="FF4A0A0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43" fontId="3" fillId="0" borderId="11" xfId="1" applyFont="1" applyBorder="1" applyAlignment="1">
      <alignment horizontal="right" vertical="center" wrapText="1"/>
    </xf>
    <xf numFmtId="49" fontId="5" fillId="0" borderId="0" xfId="0" applyNumberFormat="1" applyFont="1" applyAlignment="1">
      <alignment vertical="top" wrapText="1"/>
    </xf>
    <xf numFmtId="4" fontId="0" fillId="0" borderId="0" xfId="0" applyNumberFormat="1"/>
    <xf numFmtId="43" fontId="3" fillId="0" borderId="12" xfId="1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0" xfId="0" applyFont="1" applyAlignment="1">
      <alignment horizontal="right" vertical="center" wrapText="1"/>
    </xf>
    <xf numFmtId="0" fontId="4" fillId="0" borderId="11" xfId="0" applyFont="1" applyBorder="1" applyAlignment="1">
      <alignment vertical="center"/>
    </xf>
    <xf numFmtId="43" fontId="6" fillId="0" borderId="0" xfId="1" applyFont="1" applyAlignment="1">
      <alignment horizontal="right" vertical="center" wrapText="1"/>
    </xf>
    <xf numFmtId="4" fontId="6" fillId="0" borderId="0" xfId="0" applyNumberFormat="1" applyFont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3" fontId="4" fillId="0" borderId="0" xfId="1" applyFont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12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/>
    </xf>
    <xf numFmtId="0" fontId="3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43" fontId="3" fillId="0" borderId="12" xfId="0" applyNumberFormat="1" applyFont="1" applyBorder="1" applyAlignment="1">
      <alignment horizontal="right" vertical="center" wrapText="1"/>
    </xf>
    <xf numFmtId="43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Escritorio\Nueva%20carpeta\2024\12.%20DICIEMBRE\MINISTRACIONES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"/>
      <sheetName val="ctas bancos"/>
      <sheetName val="ctas inver"/>
      <sheetName val="func"/>
      <sheetName val="cta 1122-01"/>
      <sheetName val="CTA 1122-02"/>
      <sheetName val="1131"/>
      <sheetName val="1161"/>
      <sheetName val="ministraciones"/>
      <sheetName val="subsidio pendiente"/>
      <sheetName val="b-muebles"/>
      <sheetName val="acre-prov"/>
      <sheetName val="CTAS 2111"/>
      <sheetName val="CTA 2112"/>
      <sheetName val="CTA 2117"/>
      <sheetName val="ing gestion"/>
      <sheetName val="patrimonio"/>
      <sheetName val="hacienda pub"/>
      <sheetName val="b-inmuebles"/>
      <sheetName val="bancos (2)"/>
      <sheetName val="conc flujo efectivo"/>
      <sheetName val="conciliacion ing"/>
      <sheetName val="conciliación eg"/>
      <sheetName val="juicios"/>
      <sheetName val="cuentas de orden"/>
      <sheetName val="BALANZA MAYOR"/>
      <sheetName val="BALANZA REGISTRO"/>
      <sheetName val="ESTADO DE ACTIVIDADES"/>
      <sheetName val="EDO HACIENDA PUB"/>
      <sheetName val="CLASI X OBJ GASTO"/>
      <sheetName val="BALANZA 2023"/>
      <sheetName val="BALANZA REGISTRO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A2" t="str">
            <v>INGRESOS Y OTROS BENEFICIOS</v>
          </cell>
          <cell r="B2">
            <v>496702038.06999999</v>
          </cell>
          <cell r="C2">
            <v>437992370</v>
          </cell>
        </row>
        <row r="3">
          <cell r="A3" t="str">
            <v>INGRESOS DE GESTI?N</v>
          </cell>
          <cell r="B3">
            <v>32370542.559999999</v>
          </cell>
          <cell r="C3">
            <v>30144925.510000002</v>
          </cell>
        </row>
        <row r="4">
          <cell r="A4" t="str">
            <v>INGRESOS POR VENTA DE BIENES Y PRESTACION DE SERVICIOS</v>
          </cell>
          <cell r="B4">
            <v>32370542.559999999</v>
          </cell>
          <cell r="C4">
            <v>30144925.510000002</v>
          </cell>
        </row>
        <row r="5">
          <cell r="A5" t="str">
            <v>INGRESOS POR VENTA DE BIENES Y PRESTACI?N DE SERVICIOS DE ENTIDADES PARAESTATALES Y FIDEICOMISOS NO EMPRESARIALES Y NO FINANCIEROS</v>
          </cell>
          <cell r="B5">
            <v>32370542.559999999</v>
          </cell>
          <cell r="C5">
            <v>30144925.510000002</v>
          </cell>
        </row>
        <row r="6">
          <cell r="A6" t="str">
            <v>PARTICIPACIONES, APORTACIONES, CONVENIOS, INCENTIVOS DERIVADOS DE LA COLABORACI?N FISCAL, FONDOS DISTINTOS DE APORTACIONES, TRANSFERENCIAS, ASIGNACIONES, SUBSIDIOS Y SUBVENCIONES, Y PENSIONES Y JUBILACIONES</v>
          </cell>
          <cell r="B6">
            <v>464297699.81999999</v>
          </cell>
          <cell r="C6">
            <v>407802559.80000001</v>
          </cell>
        </row>
        <row r="7">
          <cell r="A7" t="str">
            <v>PARTICIPACIONES, APORTACIONES, CONVENIOS, INCENTIVOS DERIVADOS DE LA COLABORACI?N FISCAL Y FONDOS DISTINTOS DE APORTACIONES</v>
          </cell>
          <cell r="B7">
            <v>281252582.02999997</v>
          </cell>
          <cell r="C7">
            <v>255682002.03</v>
          </cell>
        </row>
        <row r="8">
          <cell r="A8" t="str">
            <v>APORTACIONES</v>
          </cell>
          <cell r="B8">
            <v>281252582.02999997</v>
          </cell>
          <cell r="C8">
            <v>255682002.03</v>
          </cell>
        </row>
        <row r="9">
          <cell r="A9" t="str">
            <v>TRANSFERENCIAS, ASIGNACIONES, SUBSIDIOS Y SUBVENCIONES, Y PENSIONES Y JUBILACIONES</v>
          </cell>
          <cell r="B9">
            <v>183045117.78999999</v>
          </cell>
          <cell r="C9">
            <v>152120557.77000001</v>
          </cell>
        </row>
        <row r="10">
          <cell r="A10" t="str">
            <v>SUBSIDIOS Y SUBVENCIONES</v>
          </cell>
          <cell r="B10">
            <v>183045117.78999999</v>
          </cell>
          <cell r="C10">
            <v>152120557.77000001</v>
          </cell>
        </row>
        <row r="11">
          <cell r="A11" t="str">
            <v>OTROS INGRESOS Y BENEFICIOS</v>
          </cell>
          <cell r="B11">
            <v>33795.69</v>
          </cell>
          <cell r="C11">
            <v>44884.69</v>
          </cell>
        </row>
        <row r="12">
          <cell r="A12" t="str">
            <v>INGRESOS FINANCIEROS</v>
          </cell>
          <cell r="B12">
            <v>33795.69</v>
          </cell>
          <cell r="C12">
            <v>31794.31</v>
          </cell>
        </row>
        <row r="13">
          <cell r="A13" t="str">
            <v>OTROS INGRESOS FINANCIEROS</v>
          </cell>
          <cell r="B13">
            <v>33795.69</v>
          </cell>
          <cell r="C13">
            <v>31794.31</v>
          </cell>
        </row>
        <row r="14">
          <cell r="A14" t="str">
            <v>OTROS INGRESOS Y BENEFICIOS VARIOS</v>
          </cell>
          <cell r="B14">
            <v>0</v>
          </cell>
          <cell r="C14">
            <v>13090.38</v>
          </cell>
        </row>
        <row r="15">
          <cell r="A15" t="str">
            <v>OTROS INGRESOS Y BENEFICIOS VARIOS</v>
          </cell>
          <cell r="B15">
            <v>0</v>
          </cell>
          <cell r="C15">
            <v>13090.38</v>
          </cell>
        </row>
        <row r="18">
          <cell r="A18" t="str">
            <v>TOTAL DE INGRESOS Y OTROS BENEFICIOS</v>
          </cell>
          <cell r="B18">
            <v>496702038.06999999</v>
          </cell>
          <cell r="C18">
            <v>437992370</v>
          </cell>
        </row>
        <row r="19">
          <cell r="A19" t="str">
            <v>GASTOS Y OTRAS PERDIDAS</v>
          </cell>
          <cell r="B19">
            <v>495913371.47000003</v>
          </cell>
          <cell r="C19">
            <v>432343604.63999999</v>
          </cell>
        </row>
        <row r="20">
          <cell r="A20" t="str">
            <v>GASTOS DE FUNCIONAMIENTO</v>
          </cell>
          <cell r="B20">
            <v>495812559.56999999</v>
          </cell>
          <cell r="C20">
            <v>431780265.31</v>
          </cell>
        </row>
        <row r="21">
          <cell r="A21" t="str">
            <v>SERVICIOS PERSONALES</v>
          </cell>
          <cell r="B21">
            <v>437256525.74000001</v>
          </cell>
          <cell r="C21">
            <v>382969848.68000001</v>
          </cell>
        </row>
        <row r="22">
          <cell r="A22" t="str">
            <v>REMUNERACIONES A PERSONAL DE CARÁCTER PERMANENTE</v>
          </cell>
          <cell r="B22">
            <v>159223388.63</v>
          </cell>
          <cell r="C22">
            <v>140005262.09</v>
          </cell>
        </row>
        <row r="23">
          <cell r="A23" t="str">
            <v>REMUNERACIONES A PERSONAL DE CARÁCTER TRANSITORIO</v>
          </cell>
          <cell r="B23">
            <v>7240118.04</v>
          </cell>
          <cell r="C23">
            <v>13719994.439999999</v>
          </cell>
        </row>
        <row r="24">
          <cell r="A24" t="str">
            <v>REMUNERACIONES ADICIONALES Y ESPECIALES</v>
          </cell>
          <cell r="B24">
            <v>63620945.979999997</v>
          </cell>
          <cell r="C24">
            <v>51972867.869999997</v>
          </cell>
        </row>
        <row r="25">
          <cell r="A25" t="str">
            <v>SEGURIDAD SOCIAL</v>
          </cell>
          <cell r="B25">
            <v>55457158.82</v>
          </cell>
          <cell r="C25">
            <v>48659989.75</v>
          </cell>
        </row>
        <row r="26">
          <cell r="A26" t="str">
            <v>OTRAS PRESTACIONES SOCIALES Y ECONÓMICAS</v>
          </cell>
          <cell r="B26">
            <v>145992530.80000001</v>
          </cell>
          <cell r="C26">
            <v>123183046.76000001</v>
          </cell>
        </row>
        <row r="27">
          <cell r="A27" t="str">
            <v>PAGO DE ESTÍMULOS A SERVIDORES PÚBLICOS</v>
          </cell>
          <cell r="B27">
            <v>5722383.4699999997</v>
          </cell>
          <cell r="C27">
            <v>5428687.7699999996</v>
          </cell>
        </row>
        <row r="28">
          <cell r="A28" t="str">
            <v>MATERIALES Y SUMINISTROS</v>
          </cell>
          <cell r="B28">
            <v>5155137.49</v>
          </cell>
          <cell r="C28">
            <v>5369932.1500000004</v>
          </cell>
        </row>
        <row r="29">
          <cell r="A29" t="str">
            <v>MATERIALES DE ADMINISTRACIÓN, EMISIÓN DE DOCUMENTOSY ARTÍCULOS OFICIALES</v>
          </cell>
          <cell r="B29">
            <v>2273090.39</v>
          </cell>
          <cell r="C29">
            <v>1904357.37</v>
          </cell>
        </row>
        <row r="30">
          <cell r="A30" t="str">
            <v>ALIMENTOS Y UTENSILIOS</v>
          </cell>
          <cell r="B30">
            <v>1076682.02</v>
          </cell>
          <cell r="C30">
            <v>1106158.43</v>
          </cell>
        </row>
        <row r="31">
          <cell r="A31" t="str">
            <v>MATERIALES Y ARTÍCULOS DE CONSTRUCCION Y DE REPARACIÓN</v>
          </cell>
          <cell r="B31">
            <v>474276.54</v>
          </cell>
          <cell r="C31">
            <v>598234.30000000005</v>
          </cell>
        </row>
        <row r="32">
          <cell r="A32" t="str">
            <v>PRODUCTOS QUÍMICOS, FARMACÉUTICOS Y DE LABORATORIO</v>
          </cell>
          <cell r="B32">
            <v>60843.7</v>
          </cell>
          <cell r="C32">
            <v>109797.38</v>
          </cell>
        </row>
        <row r="33">
          <cell r="A33" t="str">
            <v>COMBUSTIBLES, LUBRICANTES Y ADITIVOS</v>
          </cell>
          <cell r="B33">
            <v>834241.27</v>
          </cell>
          <cell r="C33">
            <v>976772.03</v>
          </cell>
        </row>
        <row r="34">
          <cell r="A34" t="str">
            <v>VESTUARIO, BLANCOS, PRENDAS DE PROTECCIÓN Y ARTÍCULOS DEPORTIVOS</v>
          </cell>
          <cell r="B34">
            <v>162938.35</v>
          </cell>
          <cell r="C34">
            <v>328862.8</v>
          </cell>
        </row>
        <row r="35">
          <cell r="A35" t="str">
            <v>HERRAMIENTAS, REFACCIONES Y ACCESORIOS MENORES</v>
          </cell>
          <cell r="B35">
            <v>273065.21999999997</v>
          </cell>
          <cell r="C35">
            <v>345749.84</v>
          </cell>
        </row>
        <row r="36">
          <cell r="A36" t="str">
            <v>SERVICIOS GENERALES</v>
          </cell>
          <cell r="B36">
            <v>53400896.340000004</v>
          </cell>
          <cell r="C36">
            <v>43440484.479999997</v>
          </cell>
        </row>
        <row r="37">
          <cell r="A37" t="str">
            <v>SERVICIOS BASICOS</v>
          </cell>
          <cell r="B37">
            <v>5736632.0800000001</v>
          </cell>
          <cell r="C37">
            <v>5532978.21</v>
          </cell>
        </row>
        <row r="38">
          <cell r="A38" t="str">
            <v>SERVICIOS DE ARRENDAMIENTO</v>
          </cell>
          <cell r="B38">
            <v>261251.05</v>
          </cell>
          <cell r="C38">
            <v>355615.75</v>
          </cell>
        </row>
        <row r="39">
          <cell r="A39" t="str">
            <v>SERVICIOS PROFESIONALES, CIENTÍFICOS Y TÉCNICOS Y OTROS SERVICIOS</v>
          </cell>
          <cell r="B39">
            <v>27364514.57</v>
          </cell>
          <cell r="C39">
            <v>18186245.640000001</v>
          </cell>
        </row>
        <row r="40">
          <cell r="A40" t="str">
            <v>SERVICIOS FINANCIEROS, BANCARIOS Y COMERCIALES</v>
          </cell>
          <cell r="B40">
            <v>457844.78</v>
          </cell>
          <cell r="C40">
            <v>396952.75</v>
          </cell>
        </row>
        <row r="41">
          <cell r="A41" t="str">
            <v>SERVICIOS DE INSTALACIÓN, REPARACIÓN, MANTENIMIENTO Y CONSERVACIÓN</v>
          </cell>
          <cell r="B41">
            <v>5250654.18</v>
          </cell>
          <cell r="C41">
            <v>5857104.1500000004</v>
          </cell>
        </row>
        <row r="42">
          <cell r="A42" t="str">
            <v>SERVICIOS DE COMUNICACIÓN SOCIAL Y PUBLICIDAD</v>
          </cell>
          <cell r="B42">
            <v>816173.83</v>
          </cell>
          <cell r="C42">
            <v>802550.95</v>
          </cell>
        </row>
        <row r="43">
          <cell r="A43" t="str">
            <v>SERVICOS DE TRASLADO Y VIATICOS</v>
          </cell>
          <cell r="B43">
            <v>1056757.1399999999</v>
          </cell>
          <cell r="C43">
            <v>1365953.62</v>
          </cell>
        </row>
        <row r="44">
          <cell r="A44" t="str">
            <v>SERVICIOS OFICIALES</v>
          </cell>
          <cell r="B44">
            <v>2216652.5299999998</v>
          </cell>
          <cell r="C44">
            <v>2282884.7799999998</v>
          </cell>
        </row>
        <row r="45">
          <cell r="A45" t="str">
            <v>OTROS SERVICIOS GENERALES</v>
          </cell>
          <cell r="B45">
            <v>10240416.18</v>
          </cell>
          <cell r="C45">
            <v>8660198.6300000008</v>
          </cell>
        </row>
        <row r="46">
          <cell r="A46" t="str">
            <v>OTROS GASTOS Y PÉRIDOS EXTRAORDINARIAS</v>
          </cell>
          <cell r="B46">
            <v>100811.9</v>
          </cell>
          <cell r="C46">
            <v>563339.32999999996</v>
          </cell>
        </row>
        <row r="47">
          <cell r="A47" t="str">
            <v>ESTIMACIONES, DEPRECIACIONES, DETERIOROS, OBSOLESCENCIA Y AMORTIZACIONES</v>
          </cell>
          <cell r="B47">
            <v>0</v>
          </cell>
          <cell r="C47">
            <v>9590.08</v>
          </cell>
        </row>
        <row r="48">
          <cell r="A48" t="str">
            <v>DISMINUCIÓN DE BIENES POR PÉRDIDA, OBSOLESCENCIA Y DETERIORO</v>
          </cell>
          <cell r="B48">
            <v>0</v>
          </cell>
          <cell r="C48">
            <v>9590.08</v>
          </cell>
        </row>
      </sheetData>
      <sheetData sheetId="28"/>
      <sheetData sheetId="29">
        <row r="1">
          <cell r="A1" t="str">
            <v>Concepto</v>
          </cell>
        </row>
      </sheetData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tabSelected="1" view="pageBreakPreview" zoomScale="60" zoomScaleNormal="110" workbookViewId="0">
      <selection activeCell="A10" sqref="A10"/>
    </sheetView>
  </sheetViews>
  <sheetFormatPr baseColWidth="10" defaultRowHeight="15" x14ac:dyDescent="0.25"/>
  <cols>
    <col min="1" max="1" width="50.7109375" customWidth="1"/>
    <col min="2" max="2" width="13.85546875" customWidth="1"/>
    <col min="3" max="3" width="16.7109375" customWidth="1"/>
    <col min="4" max="4" width="0" hidden="1" customWidth="1"/>
    <col min="5" max="5" width="13.85546875" hidden="1" customWidth="1"/>
    <col min="6" max="8" width="0" hidden="1" customWidth="1"/>
    <col min="9" max="9" width="19.28515625" hidden="1" customWidth="1"/>
    <col min="10" max="10" width="15.85546875" customWidth="1"/>
  </cols>
  <sheetData>
    <row r="1" spans="1:10" ht="9.9499999999999993" customHeight="1" x14ac:dyDescent="0.25">
      <c r="A1" s="23" t="s">
        <v>0</v>
      </c>
      <c r="B1" s="24"/>
      <c r="C1" s="25"/>
    </row>
    <row r="2" spans="1:10" ht="9.9499999999999993" customHeight="1" x14ac:dyDescent="0.25">
      <c r="A2" s="26" t="s">
        <v>1</v>
      </c>
      <c r="B2" s="27"/>
      <c r="C2" s="28"/>
      <c r="D2" t="s">
        <v>2</v>
      </c>
    </row>
    <row r="3" spans="1:10" ht="9.9499999999999993" customHeight="1" x14ac:dyDescent="0.25">
      <c r="A3" s="26" t="s">
        <v>23</v>
      </c>
      <c r="B3" s="27"/>
      <c r="C3" s="28"/>
    </row>
    <row r="4" spans="1:10" ht="9.9499999999999993" customHeight="1" x14ac:dyDescent="0.25">
      <c r="A4" s="29" t="s">
        <v>3</v>
      </c>
      <c r="B4" s="30"/>
      <c r="C4" s="31"/>
    </row>
    <row r="5" spans="1:10" ht="12" customHeight="1" x14ac:dyDescent="0.25">
      <c r="A5" s="1" t="s">
        <v>4</v>
      </c>
      <c r="B5" s="1">
        <v>2024</v>
      </c>
      <c r="C5" s="1"/>
    </row>
    <row r="6" spans="1:10" ht="14.1" customHeight="1" x14ac:dyDescent="0.25">
      <c r="A6" s="2" t="s">
        <v>5</v>
      </c>
      <c r="B6" s="3"/>
      <c r="C6" s="4">
        <f>VLOOKUP(D6,'[1]ESTADO DE ACTIVIDADES'!A1:C41,2,0)</f>
        <v>464297699.81999999</v>
      </c>
      <c r="D6" s="5" t="s">
        <v>6</v>
      </c>
      <c r="J6" s="6"/>
    </row>
    <row r="7" spans="1:10" ht="14.1" customHeight="1" thickBot="1" x14ac:dyDescent="0.3">
      <c r="A7" s="2" t="s">
        <v>7</v>
      </c>
      <c r="B7" s="3"/>
      <c r="C7" s="7">
        <f>SUM(B8:B13)</f>
        <v>32404338.25</v>
      </c>
      <c r="E7" s="6"/>
    </row>
    <row r="8" spans="1:10" ht="14.1" customHeight="1" x14ac:dyDescent="0.25">
      <c r="A8" s="8" t="s">
        <v>8</v>
      </c>
      <c r="B8" s="9">
        <v>0</v>
      </c>
      <c r="C8" s="10"/>
      <c r="E8" s="11"/>
    </row>
    <row r="9" spans="1:10" ht="14.1" customHeight="1" x14ac:dyDescent="0.25">
      <c r="A9" s="8" t="s">
        <v>9</v>
      </c>
      <c r="B9" s="9">
        <v>0</v>
      </c>
      <c r="C9" s="10"/>
      <c r="E9" s="12"/>
    </row>
    <row r="10" spans="1:10" ht="14.1" customHeight="1" x14ac:dyDescent="0.25">
      <c r="A10" s="8" t="s">
        <v>10</v>
      </c>
      <c r="B10" s="13">
        <f>VLOOKUP(D10,'[1]ESTADO DE ACTIVIDADES'!A1:C41,2,0)</f>
        <v>32370542.559999999</v>
      </c>
      <c r="C10" s="10"/>
      <c r="D10" s="5" t="s">
        <v>11</v>
      </c>
      <c r="J10" s="6"/>
    </row>
    <row r="11" spans="1:10" ht="14.1" customHeight="1" x14ac:dyDescent="0.25">
      <c r="A11" s="8" t="s">
        <v>12</v>
      </c>
      <c r="B11" s="13">
        <f>VLOOKUP(D11,'[1]ESTADO DE ACTIVIDADES'!A2:C42,2,0)</f>
        <v>33795.69</v>
      </c>
      <c r="C11" s="10"/>
      <c r="D11" s="5" t="s">
        <v>13</v>
      </c>
      <c r="J11" s="6"/>
    </row>
    <row r="12" spans="1:10" ht="14.1" customHeight="1" x14ac:dyDescent="0.25">
      <c r="A12" s="8" t="s">
        <v>14</v>
      </c>
      <c r="B12" s="14">
        <v>0</v>
      </c>
      <c r="C12" s="32"/>
    </row>
    <row r="13" spans="1:10" ht="14.1" customHeight="1" x14ac:dyDescent="0.25">
      <c r="A13" s="15" t="s">
        <v>15</v>
      </c>
      <c r="B13" s="16"/>
      <c r="C13" s="32"/>
    </row>
    <row r="14" spans="1:10" ht="14.1" customHeight="1" thickBot="1" x14ac:dyDescent="0.3">
      <c r="A14" s="2" t="s">
        <v>16</v>
      </c>
      <c r="B14" s="3"/>
      <c r="C14" s="17">
        <f>SUM(B15:B18)</f>
        <v>0</v>
      </c>
    </row>
    <row r="15" spans="1:10" ht="14.1" customHeight="1" x14ac:dyDescent="0.25">
      <c r="A15" s="8" t="s">
        <v>17</v>
      </c>
      <c r="B15" s="9">
        <v>0</v>
      </c>
      <c r="C15" s="10"/>
    </row>
    <row r="16" spans="1:10" ht="14.1" customHeight="1" x14ac:dyDescent="0.25">
      <c r="A16" s="8" t="s">
        <v>18</v>
      </c>
      <c r="B16" s="9">
        <v>0</v>
      </c>
      <c r="C16" s="10"/>
    </row>
    <row r="17" spans="1:10" ht="14.1" customHeight="1" x14ac:dyDescent="0.25">
      <c r="A17" s="8" t="s">
        <v>19</v>
      </c>
      <c r="B17" s="9">
        <v>0</v>
      </c>
      <c r="C17" s="10"/>
    </row>
    <row r="18" spans="1:10" ht="14.1" customHeight="1" x14ac:dyDescent="0.25">
      <c r="A18" s="8" t="s">
        <v>20</v>
      </c>
      <c r="B18" s="9">
        <v>0</v>
      </c>
      <c r="C18" s="18"/>
    </row>
    <row r="19" spans="1:10" ht="14.1" customHeight="1" thickBot="1" x14ac:dyDescent="0.3">
      <c r="A19" s="19" t="s">
        <v>21</v>
      </c>
      <c r="B19" s="20"/>
      <c r="C19" s="21">
        <f>VLOOKUP(D19,'[1]ESTADO DE ACTIVIDADES'!A1:C48,2,0)</f>
        <v>496702038.06999999</v>
      </c>
      <c r="D19" s="5" t="s">
        <v>22</v>
      </c>
    </row>
    <row r="21" spans="1:10" hidden="1" x14ac:dyDescent="0.25">
      <c r="C21" s="6">
        <f>C6+C7</f>
        <v>496702038.06999999</v>
      </c>
      <c r="J21" s="6"/>
    </row>
    <row r="23" spans="1:10" x14ac:dyDescent="0.25">
      <c r="C23" s="22">
        <f>C19-C21</f>
        <v>0</v>
      </c>
    </row>
  </sheetData>
  <mergeCells count="5">
    <mergeCell ref="A1:C1"/>
    <mergeCell ref="A2:C2"/>
    <mergeCell ref="A3:C3"/>
    <mergeCell ref="A4:C4"/>
    <mergeCell ref="C12:C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conciliacion 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Edda</dc:creator>
  <cp:lastModifiedBy>Gerardo Diaz</cp:lastModifiedBy>
  <cp:lastPrinted>2025-03-04T21:44:51Z</cp:lastPrinted>
  <dcterms:created xsi:type="dcterms:W3CDTF">2025-03-04T21:30:23Z</dcterms:created>
  <dcterms:modified xsi:type="dcterms:W3CDTF">2025-03-04T21:44:55Z</dcterms:modified>
</cp:coreProperties>
</file>